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95" windowWidth="20115" windowHeight="7875"/>
  </bookViews>
  <sheets>
    <sheet name="Tabelle1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B7" i="1" l="1"/>
  <c r="B16" i="2"/>
  <c r="D21" i="2"/>
  <c r="C7" i="2"/>
  <c r="C8" i="2"/>
  <c r="C9" i="2"/>
  <c r="C10" i="2"/>
  <c r="C11" i="2"/>
  <c r="C12" i="2"/>
  <c r="C13" i="2"/>
  <c r="C6" i="2"/>
  <c r="B6" i="2"/>
  <c r="D6" i="2" s="1"/>
  <c r="B7" i="2"/>
  <c r="D7" i="2" s="1"/>
  <c r="D8" i="2"/>
  <c r="B8" i="2"/>
  <c r="D10" i="2"/>
  <c r="D11" i="2"/>
  <c r="D12" i="2"/>
  <c r="D13" i="2"/>
  <c r="D9" i="2"/>
  <c r="B10" i="2"/>
  <c r="B11" i="2"/>
  <c r="B12" i="2"/>
  <c r="B13" i="2"/>
  <c r="B9" i="2"/>
  <c r="B13" i="1" l="1"/>
  <c r="B12" i="1" l="1"/>
</calcChain>
</file>

<file path=xl/sharedStrings.xml><?xml version="1.0" encoding="utf-8"?>
<sst xmlns="http://schemas.openxmlformats.org/spreadsheetml/2006/main" count="18" uniqueCount="18">
  <si>
    <t>density air (kg/m³)</t>
  </si>
  <si>
    <t>Specific heat air (J/(kg K)</t>
  </si>
  <si>
    <t>gravitation acceleration (m/s²)</t>
  </si>
  <si>
    <t>Coefficient of cubic expansion (1/K)</t>
  </si>
  <si>
    <t>Height (m)</t>
  </si>
  <si>
    <t>Permeability (m²)</t>
  </si>
  <si>
    <t>DELTA temperature (K)</t>
  </si>
  <si>
    <t>Kinematic viscosity (m²/s)</t>
  </si>
  <si>
    <t>Thermal conductivity (W/mK)</t>
  </si>
  <si>
    <t>Ram</t>
  </si>
  <si>
    <t>Low density wool</t>
  </si>
  <si>
    <t>13 kg/m³</t>
  </si>
  <si>
    <t>5.5 - 5 e-8</t>
  </si>
  <si>
    <t xml:space="preserve">U </t>
  </si>
  <si>
    <t>The green fields can be changed</t>
  </si>
  <si>
    <t>The Ram field becomes red when natural convection starts.</t>
  </si>
  <si>
    <t>density rockwool (kg/m³)</t>
  </si>
  <si>
    <t>Ram means modified Rayleigh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</si>
</sst>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11" fontId="0" fillId="0" borderId="0" xfId="0" applyNumberFormat="1"/>
    <xf numFmtId="0" fontId="2" fillId="0" borderId="0" xfId="1"/>
    <xf numFmtId="0" fontId="0" fillId="0" borderId="0" xfId="0" applyNumberFormat="1"/>
    <xf numFmtId="0" fontId="1" fillId="0" borderId="0" xfId="0" applyFont="1"/>
    <xf numFmtId="2" fontId="0" fillId="0" borderId="0" xfId="0" applyNumberFormat="1"/>
    <xf numFmtId="164" fontId="0" fillId="0" borderId="0" xfId="0" applyNumberFormat="1"/>
    <xf numFmtId="0" fontId="0" fillId="2" borderId="0" xfId="0" applyFill="1" applyProtection="1">
      <protection locked="0"/>
    </xf>
    <xf numFmtId="0" fontId="1" fillId="2" borderId="0" xfId="0" applyFont="1" applyFill="1"/>
    <xf numFmtId="0" fontId="1" fillId="3" borderId="0" xfId="0" applyFont="1" applyFill="1"/>
    <xf numFmtId="0" fontId="0" fillId="3" borderId="0" xfId="0" applyFill="1"/>
  </cellXfs>
  <cellStyles count="2">
    <cellStyle name="Hyperlink" xfId="1" builtinId="8"/>
    <cellStyle name="Standard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powe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Tabelle2!$A$2:$A$5</c:f>
              <c:numCache>
                <c:formatCode>General</c:formatCode>
                <c:ptCount val="4"/>
                <c:pt idx="0">
                  <c:v>60</c:v>
                </c:pt>
                <c:pt idx="1">
                  <c:v>80</c:v>
                </c:pt>
                <c:pt idx="2">
                  <c:v>100</c:v>
                </c:pt>
                <c:pt idx="3">
                  <c:v>110</c:v>
                </c:pt>
              </c:numCache>
            </c:numRef>
          </c:xVal>
          <c:yVal>
            <c:numRef>
              <c:f>Tabelle2!$B$2:$B$5</c:f>
              <c:numCache>
                <c:formatCode>General</c:formatCode>
                <c:ptCount val="4"/>
                <c:pt idx="0">
                  <c:v>1.3</c:v>
                </c:pt>
                <c:pt idx="1">
                  <c:v>0.85</c:v>
                </c:pt>
                <c:pt idx="2">
                  <c:v>0.6</c:v>
                </c:pt>
                <c:pt idx="3">
                  <c:v>0.55000000000000004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309184"/>
        <c:axId val="91311104"/>
      </c:scatterChart>
      <c:valAx>
        <c:axId val="91309184"/>
        <c:scaling>
          <c:orientation val="minMax"/>
        </c:scaling>
        <c:delete val="0"/>
        <c:axPos val="b"/>
        <c:majorGridlines/>
        <c:minorGridlines/>
        <c:title>
          <c:overlay val="0"/>
        </c:title>
        <c:numFmt formatCode="General" sourceLinked="1"/>
        <c:majorTickMark val="out"/>
        <c:minorTickMark val="none"/>
        <c:tickLblPos val="nextTo"/>
        <c:crossAx val="91311104"/>
        <c:crosses val="autoZero"/>
        <c:crossBetween val="midCat"/>
      </c:valAx>
      <c:valAx>
        <c:axId val="91311104"/>
        <c:scaling>
          <c:orientation val="minMax"/>
        </c:scaling>
        <c:delete val="0"/>
        <c:axPos val="l"/>
        <c:majorGridlines/>
        <c:minorGridlines/>
        <c:title>
          <c:overlay val="0"/>
        </c:title>
        <c:numFmt formatCode="General" sourceLinked="1"/>
        <c:majorTickMark val="out"/>
        <c:minorTickMark val="none"/>
        <c:tickLblPos val="nextTo"/>
        <c:crossAx val="9130918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power"/>
            <c:dispRSqr val="0"/>
            <c:dispEq val="1"/>
            <c:trendlineLbl>
              <c:layout>
                <c:manualLayout>
                  <c:x val="2.4154636920384952E-2"/>
                  <c:y val="-0.24786235053951589"/>
                </c:manualLayout>
              </c:layout>
              <c:numFmt formatCode="General" sourceLinked="0"/>
            </c:trendlineLbl>
          </c:trendline>
          <c:xVal>
            <c:numRef>
              <c:f>Tabelle2!$C$6:$C$13</c:f>
              <c:numCache>
                <c:formatCode>General</c:formatCode>
                <c:ptCount val="8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30</c:v>
                </c:pt>
                <c:pt idx="4">
                  <c:v>60</c:v>
                </c:pt>
                <c:pt idx="5">
                  <c:v>80</c:v>
                </c:pt>
                <c:pt idx="6">
                  <c:v>100</c:v>
                </c:pt>
                <c:pt idx="7">
                  <c:v>110</c:v>
                </c:pt>
              </c:numCache>
            </c:numRef>
          </c:xVal>
          <c:yVal>
            <c:numRef>
              <c:f>Tabelle2!$D$6:$D$13</c:f>
              <c:numCache>
                <c:formatCode>General</c:formatCode>
                <c:ptCount val="8"/>
                <c:pt idx="0">
                  <c:v>4.7239768994241143E-8</c:v>
                </c:pt>
                <c:pt idx="1">
                  <c:v>2.6240701416088118E-8</c:v>
                </c:pt>
                <c:pt idx="2">
                  <c:v>1.7290767516061038E-8</c:v>
                </c:pt>
                <c:pt idx="3">
                  <c:v>9.6046588987186818E-9</c:v>
                </c:pt>
                <c:pt idx="4">
                  <c:v>3.5155109270127222E-9</c:v>
                </c:pt>
                <c:pt idx="5">
                  <c:v>2.3164732213248512E-9</c:v>
                </c:pt>
                <c:pt idx="6">
                  <c:v>1.6761302543457865E-9</c:v>
                </c:pt>
                <c:pt idx="7">
                  <c:v>1.4597832352837014E-9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1955200"/>
        <c:axId val="91957120"/>
      </c:scatterChart>
      <c:valAx>
        <c:axId val="91955200"/>
        <c:scaling>
          <c:orientation val="minMax"/>
        </c:scaling>
        <c:delete val="0"/>
        <c:axPos val="b"/>
        <c:majorGridlines/>
        <c:minorGridlines/>
        <c:title>
          <c:overlay val="0"/>
        </c:title>
        <c:numFmt formatCode="General" sourceLinked="1"/>
        <c:majorTickMark val="out"/>
        <c:minorTickMark val="none"/>
        <c:tickLblPos val="nextTo"/>
        <c:crossAx val="91957120"/>
        <c:crosses val="autoZero"/>
        <c:crossBetween val="midCat"/>
      </c:valAx>
      <c:valAx>
        <c:axId val="91957120"/>
        <c:scaling>
          <c:orientation val="minMax"/>
        </c:scaling>
        <c:delete val="0"/>
        <c:axPos val="l"/>
        <c:majorGridlines/>
        <c:minorGridlines/>
        <c:title>
          <c:overlay val="0"/>
        </c:title>
        <c:numFmt formatCode="General" sourceLinked="1"/>
        <c:majorTickMark val="out"/>
        <c:minorTickMark val="none"/>
        <c:tickLblPos val="nextTo"/>
        <c:crossAx val="919552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752475</xdr:colOff>
      <xdr:row>2</xdr:row>
      <xdr:rowOff>76200</xdr:rowOff>
    </xdr:from>
    <xdr:to>
      <xdr:col>6</xdr:col>
      <xdr:colOff>690408</xdr:colOff>
      <xdr:row>14</xdr:row>
      <xdr:rowOff>57708</xdr:rowOff>
    </xdr:to>
    <xdr:pic>
      <xdr:nvPicPr>
        <xdr:cNvPr id="3" name="Grafik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1425" y="457200"/>
          <a:ext cx="3643158" cy="22675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285750</xdr:colOff>
      <xdr:row>0</xdr:row>
      <xdr:rowOff>100012</xdr:rowOff>
    </xdr:from>
    <xdr:to>
      <xdr:col>16</xdr:col>
      <xdr:colOff>285750</xdr:colOff>
      <xdr:row>14</xdr:row>
      <xdr:rowOff>176212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276225</xdr:colOff>
      <xdr:row>5</xdr:row>
      <xdr:rowOff>185737</xdr:rowOff>
    </xdr:from>
    <xdr:to>
      <xdr:col>11</xdr:col>
      <xdr:colOff>276225</xdr:colOff>
      <xdr:row>20</xdr:row>
      <xdr:rowOff>71437</xdr:rowOff>
    </xdr:to>
    <xdr:graphicFrame macro="">
      <xdr:nvGraphicFramePr>
        <xdr:cNvPr id="3" name="Diagramm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8"/>
  <sheetViews>
    <sheetView tabSelected="1" workbookViewId="0">
      <selection activeCell="A22" sqref="A22"/>
    </sheetView>
  </sheetViews>
  <sheetFormatPr baseColWidth="10" defaultRowHeight="15" x14ac:dyDescent="0.25"/>
  <cols>
    <col min="1" max="1" width="34" style="4" customWidth="1"/>
    <col min="4" max="4" width="21.28515625" customWidth="1"/>
  </cols>
  <sheetData>
    <row r="2" spans="1:6" x14ac:dyDescent="0.25">
      <c r="A2" s="4" t="s">
        <v>0</v>
      </c>
      <c r="B2">
        <v>1.2050000000000001</v>
      </c>
      <c r="D2" t="s">
        <v>10</v>
      </c>
      <c r="E2" t="s">
        <v>11</v>
      </c>
      <c r="F2" t="s">
        <v>12</v>
      </c>
    </row>
    <row r="3" spans="1:6" x14ac:dyDescent="0.25">
      <c r="A3" s="4" t="s">
        <v>1</v>
      </c>
      <c r="B3">
        <v>1005</v>
      </c>
    </row>
    <row r="4" spans="1:6" x14ac:dyDescent="0.25">
      <c r="A4" s="4" t="s">
        <v>2</v>
      </c>
      <c r="B4">
        <v>9.81</v>
      </c>
      <c r="F4" s="1"/>
    </row>
    <row r="5" spans="1:6" x14ac:dyDescent="0.25">
      <c r="A5" s="4" t="s">
        <v>3</v>
      </c>
      <c r="B5" s="1">
        <v>3.4299999999999999E-3</v>
      </c>
      <c r="F5" s="1"/>
    </row>
    <row r="6" spans="1:6" x14ac:dyDescent="0.25">
      <c r="A6" s="4" t="s">
        <v>4</v>
      </c>
      <c r="B6" s="7">
        <v>0.35</v>
      </c>
    </row>
    <row r="7" spans="1:6" x14ac:dyDescent="0.25">
      <c r="A7" s="4" t="s">
        <v>5</v>
      </c>
      <c r="B7" s="1">
        <f>0.0000013314*B11^-1.45</f>
        <v>2.3164774212190756E-9</v>
      </c>
      <c r="D7" s="1"/>
    </row>
    <row r="8" spans="1:6" x14ac:dyDescent="0.25">
      <c r="A8" s="4" t="s">
        <v>6</v>
      </c>
      <c r="B8" s="7">
        <v>600</v>
      </c>
    </row>
    <row r="9" spans="1:6" x14ac:dyDescent="0.25">
      <c r="A9" s="4" t="s">
        <v>7</v>
      </c>
      <c r="B9" s="1">
        <v>1.5109999999999999E-5</v>
      </c>
      <c r="F9" s="2"/>
    </row>
    <row r="10" spans="1:6" x14ac:dyDescent="0.25">
      <c r="A10" s="4" t="s">
        <v>8</v>
      </c>
      <c r="B10" s="7">
        <v>4.2000000000000003E-2</v>
      </c>
    </row>
    <row r="11" spans="1:6" x14ac:dyDescent="0.25">
      <c r="A11" s="4" t="s">
        <v>16</v>
      </c>
      <c r="B11" s="7">
        <v>80</v>
      </c>
    </row>
    <row r="12" spans="1:6" x14ac:dyDescent="0.25">
      <c r="A12" s="4" t="s">
        <v>9</v>
      </c>
      <c r="B12" s="6">
        <f>(B2*B3*B4*B5*B6*B7*B8)/(B9*B10)</f>
        <v>31.235599633488999</v>
      </c>
    </row>
    <row r="13" spans="1:6" x14ac:dyDescent="0.25">
      <c r="A13" s="4" t="s">
        <v>13</v>
      </c>
      <c r="B13" s="5">
        <f>B10/B6</f>
        <v>0.12000000000000001</v>
      </c>
    </row>
    <row r="15" spans="1:6" x14ac:dyDescent="0.25">
      <c r="A15" s="4" t="s">
        <v>17</v>
      </c>
      <c r="B15" s="1"/>
      <c r="E15" s="1"/>
    </row>
    <row r="16" spans="1:6" x14ac:dyDescent="0.25">
      <c r="A16" s="8" t="s">
        <v>14</v>
      </c>
      <c r="B16" s="3"/>
      <c r="E16" s="3"/>
    </row>
    <row r="17" spans="1:5" x14ac:dyDescent="0.25">
      <c r="A17" s="9" t="s">
        <v>15</v>
      </c>
      <c r="B17" s="10"/>
      <c r="C17" s="10"/>
    </row>
    <row r="18" spans="1:5" x14ac:dyDescent="0.25">
      <c r="B18" s="1"/>
      <c r="E18" s="1"/>
    </row>
  </sheetData>
  <sheetProtection sheet="1" objects="1" scenarios="1"/>
  <conditionalFormatting sqref="B12">
    <cfRule type="cellIs" dxfId="6" priority="7" operator="greaterThan">
      <formula>10</formula>
    </cfRule>
    <cfRule type="cellIs" dxfId="5" priority="6" operator="greaterThan">
      <formula>17.3</formula>
    </cfRule>
    <cfRule type="cellIs" dxfId="4" priority="5" operator="greaterThan">
      <formula>17.3</formula>
    </cfRule>
    <cfRule type="cellIs" dxfId="3" priority="4" operator="greaterThan">
      <formula>17.3</formula>
    </cfRule>
    <cfRule type="cellIs" dxfId="2" priority="3" operator="greaterThan">
      <formula>15</formula>
    </cfRule>
    <cfRule type="cellIs" dxfId="1" priority="2" operator="greaterThan">
      <formula>15</formula>
    </cfRule>
    <cfRule type="cellIs" dxfId="0" priority="1" operator="greaterThan">
      <formula>15</formula>
    </cfRule>
  </conditionalFormatting>
  <pageMargins left="0.7" right="0.7" top="0.78740157499999996" bottom="0.78740157499999996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1"/>
  <sheetViews>
    <sheetView workbookViewId="0">
      <selection activeCell="D21" sqref="D21"/>
    </sheetView>
  </sheetViews>
  <sheetFormatPr baseColWidth="10" defaultRowHeight="15" x14ac:dyDescent="0.25"/>
  <cols>
    <col min="2" max="2" width="12" bestFit="1" customWidth="1"/>
    <col min="4" max="4" width="12" bestFit="1" customWidth="1"/>
  </cols>
  <sheetData>
    <row r="2" spans="1:5" x14ac:dyDescent="0.25">
      <c r="A2">
        <v>60</v>
      </c>
      <c r="B2">
        <v>1.3</v>
      </c>
    </row>
    <row r="3" spans="1:5" x14ac:dyDescent="0.25">
      <c r="A3">
        <v>80</v>
      </c>
      <c r="B3">
        <v>0.85</v>
      </c>
    </row>
    <row r="4" spans="1:5" x14ac:dyDescent="0.25">
      <c r="A4">
        <v>100</v>
      </c>
      <c r="B4">
        <v>0.6</v>
      </c>
    </row>
    <row r="5" spans="1:5" x14ac:dyDescent="0.25">
      <c r="A5">
        <v>110</v>
      </c>
      <c r="B5">
        <v>0.55000000000000004</v>
      </c>
    </row>
    <row r="6" spans="1:5" x14ac:dyDescent="0.25">
      <c r="A6">
        <v>10</v>
      </c>
      <c r="B6">
        <f t="shared" ref="B6:B7" si="0">488.99*A6^-1.45</f>
        <v>17.350019920132599</v>
      </c>
      <c r="C6">
        <f>A6</f>
        <v>10</v>
      </c>
      <c r="D6">
        <f t="shared" ref="D6:D7" si="1">$E$9/$B$9*B6</f>
        <v>4.7239768994241143E-8</v>
      </c>
    </row>
    <row r="7" spans="1:5" x14ac:dyDescent="0.25">
      <c r="A7">
        <v>15</v>
      </c>
      <c r="B7">
        <f t="shared" si="0"/>
        <v>9.6375723671062392</v>
      </c>
      <c r="C7">
        <f t="shared" ref="C7:C13" si="2">A7</f>
        <v>15</v>
      </c>
      <c r="D7">
        <f t="shared" si="1"/>
        <v>2.6240701416088118E-8</v>
      </c>
    </row>
    <row r="8" spans="1:5" x14ac:dyDescent="0.25">
      <c r="A8">
        <v>20</v>
      </c>
      <c r="B8">
        <f>488.99*A8^-1.45</f>
        <v>6.3504789973594526</v>
      </c>
      <c r="C8">
        <f t="shared" si="2"/>
        <v>20</v>
      </c>
      <c r="D8">
        <f>$E$9/$B$9*B8</f>
        <v>1.7290767516061038E-8</v>
      </c>
    </row>
    <row r="9" spans="1:5" x14ac:dyDescent="0.25">
      <c r="A9">
        <v>30</v>
      </c>
      <c r="B9">
        <f>488.99*A9^-1.45</f>
        <v>3.5275579615802664</v>
      </c>
      <c r="C9">
        <f t="shared" si="2"/>
        <v>30</v>
      </c>
      <c r="D9">
        <f>$E$9/$B$9*B9</f>
        <v>9.6046588987186818E-9</v>
      </c>
      <c r="E9">
        <v>9.6046588987186818E-9</v>
      </c>
    </row>
    <row r="10" spans="1:5" x14ac:dyDescent="0.25">
      <c r="A10">
        <v>60</v>
      </c>
      <c r="B10">
        <f t="shared" ref="B10:B13" si="3">488.99*A10^-1.45</f>
        <v>1.2911617882921944</v>
      </c>
      <c r="C10">
        <f t="shared" si="2"/>
        <v>60</v>
      </c>
      <c r="D10">
        <f t="shared" ref="D10:D13" si="4">$E$9/$B$9*B10</f>
        <v>3.5155109270127222E-9</v>
      </c>
    </row>
    <row r="11" spans="1:5" x14ac:dyDescent="0.25">
      <c r="A11">
        <v>80</v>
      </c>
      <c r="B11">
        <f t="shared" si="3"/>
        <v>0.85078435797049401</v>
      </c>
      <c r="C11">
        <f t="shared" si="2"/>
        <v>80</v>
      </c>
      <c r="D11">
        <f t="shared" si="4"/>
        <v>2.3164732213248512E-9</v>
      </c>
    </row>
    <row r="12" spans="1:5" x14ac:dyDescent="0.25">
      <c r="A12">
        <v>100</v>
      </c>
      <c r="B12">
        <f t="shared" si="3"/>
        <v>0.6156019371132293</v>
      </c>
      <c r="C12">
        <f t="shared" si="2"/>
        <v>100</v>
      </c>
      <c r="D12">
        <f t="shared" si="4"/>
        <v>1.6761302543457865E-9</v>
      </c>
    </row>
    <row r="13" spans="1:5" x14ac:dyDescent="0.25">
      <c r="A13">
        <v>110</v>
      </c>
      <c r="B13">
        <f t="shared" si="3"/>
        <v>0.53614293106165278</v>
      </c>
      <c r="C13">
        <f t="shared" si="2"/>
        <v>110</v>
      </c>
      <c r="D13">
        <f t="shared" si="4"/>
        <v>1.4597832352837014E-9</v>
      </c>
    </row>
    <row r="16" spans="1:5" x14ac:dyDescent="0.25">
      <c r="A16">
        <v>30</v>
      </c>
      <c r="B16">
        <f>0.0000013314*A16^-1.45</f>
        <v>9.6046763124971192E-9</v>
      </c>
    </row>
    <row r="21" spans="4:4" x14ac:dyDescent="0.25">
      <c r="D21">
        <f>488.99*E9/B9</f>
        <v>1.3313975861024508E-6</v>
      </c>
    </row>
  </sheetData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Strauven</dc:creator>
  <cp:lastModifiedBy>Hans Strauven</cp:lastModifiedBy>
  <dcterms:created xsi:type="dcterms:W3CDTF">2016-03-11T06:58:17Z</dcterms:created>
  <dcterms:modified xsi:type="dcterms:W3CDTF">2016-03-24T10:27:25Z</dcterms:modified>
</cp:coreProperties>
</file>